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югдомкомфорт отчеты\"/>
    </mc:Choice>
  </mc:AlternateContent>
  <xr:revisionPtr revIDLastSave="0" documentId="13_ncr:1_{7128C3CD-9F8C-47EC-95F5-2978B66475AC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ОТЧЕТ ФРУНЗЕ 13" sheetId="1" r:id="rId1"/>
    <sheet name="СОДЕРЖАНИЕ ЖИЛЬЯ" sheetId="2" r:id="rId2"/>
    <sheet name="РЕМОНТ ЖИЛЬЯ" sheetId="3" r:id="rId3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  <c r="M16" i="1" l="1"/>
  <c r="K16" i="1"/>
  <c r="M28" i="1" s="1"/>
  <c r="K11" i="1"/>
  <c r="M11" i="1"/>
  <c r="K17" i="1" l="1"/>
  <c r="I14" i="3" l="1"/>
  <c r="I7" i="3"/>
  <c r="I12" i="1"/>
  <c r="K12" i="1"/>
  <c r="I14" i="2" l="1"/>
  <c r="I7" i="2" l="1"/>
  <c r="K23" i="1" l="1"/>
  <c r="I23" i="1"/>
  <c r="M20" i="1"/>
  <c r="M21" i="1"/>
  <c r="M22" i="1"/>
  <c r="M17" i="1"/>
  <c r="M23" i="1" l="1"/>
  <c r="G17" i="1"/>
  <c r="E17" i="1"/>
  <c r="G12" i="1"/>
  <c r="E12" i="1"/>
  <c r="M12" i="1"/>
  <c r="M27" i="1" l="1"/>
</calcChain>
</file>

<file path=xl/sharedStrings.xml><?xml version="1.0" encoding="utf-8"?>
<sst xmlns="http://schemas.openxmlformats.org/spreadsheetml/2006/main" count="90" uniqueCount="59">
  <si>
    <t>Должники на 01.11.2021г.</t>
  </si>
  <si>
    <t>Баланс дома на 01.11.2021г.</t>
  </si>
  <si>
    <t>Информация за 2021г.</t>
  </si>
  <si>
    <t>Отчет по статье "Содержание общего имущества МКД"</t>
  </si>
  <si>
    <t>Месяц</t>
  </si>
  <si>
    <t>Начислено за отчетный период, руб.</t>
  </si>
  <si>
    <t>Оплачено за отчетный период, руб.</t>
  </si>
  <si>
    <t>Выполнено работ на сумму, руб.</t>
  </si>
  <si>
    <t xml:space="preserve">Остаток за отчетный период, руб.                                </t>
  </si>
  <si>
    <t>Задолженность жителей на начало отчетного периода        ( руб.)</t>
  </si>
  <si>
    <t>Декабрь</t>
  </si>
  <si>
    <t>Задолженность жителей на конец отчетного периода (руб.)</t>
  </si>
  <si>
    <t>ИТОГО:</t>
  </si>
  <si>
    <t>Отчет по статье "Ремонт общего имущества МКД"</t>
  </si>
  <si>
    <t xml:space="preserve"> Постоянные статьи </t>
  </si>
  <si>
    <t>Статья</t>
  </si>
  <si>
    <t>ХВС СОИД</t>
  </si>
  <si>
    <t>Водоотведение СОИД</t>
  </si>
  <si>
    <t>Электроэнергия СОИД</t>
  </si>
  <si>
    <t>Оплачено средств за 2021г.</t>
  </si>
  <si>
    <t>Управление МКД</t>
  </si>
  <si>
    <t>Начисленно средств за 2021г.</t>
  </si>
  <si>
    <t>Задолженность на 31.12.2021г.</t>
  </si>
  <si>
    <t>Баланс дома по факту оплат</t>
  </si>
  <si>
    <t>Информация о выполненных работах</t>
  </si>
  <si>
    <t>по состоянию на</t>
  </si>
  <si>
    <t>№ п/п</t>
  </si>
  <si>
    <t>Место проведения работ</t>
  </si>
  <si>
    <t>Вид работ</t>
  </si>
  <si>
    <t>Ед. изм.</t>
  </si>
  <si>
    <t>Кол-во</t>
  </si>
  <si>
    <t>по статье "Содержание общего имущества МКД"</t>
  </si>
  <si>
    <t>за период с 01.11.2021г. по 31.12.2021г.</t>
  </si>
  <si>
    <t>Стоимость</t>
  </si>
  <si>
    <t xml:space="preserve">Дата, № АКТА
</t>
  </si>
  <si>
    <t xml:space="preserve">Аварийно-ремонтное обслуживание </t>
  </si>
  <si>
    <r>
      <t>м</t>
    </r>
    <r>
      <rPr>
        <sz val="10"/>
        <rFont val="Calibri"/>
        <family val="2"/>
        <charset val="204"/>
      </rPr>
      <t>²</t>
    </r>
  </si>
  <si>
    <t>МКД</t>
  </si>
  <si>
    <t>ДЕКАБРЬ 2021г.</t>
  </si>
  <si>
    <t>ИТОГО декабрь 2021г.</t>
  </si>
  <si>
    <t>мес</t>
  </si>
  <si>
    <t>Услуги по формированию, печати и доставки квитанций</t>
  </si>
  <si>
    <t xml:space="preserve">ИТОГО за 2021г. </t>
  </si>
  <si>
    <t>по статье "Ремонт общего имущества МКД"</t>
  </si>
  <si>
    <t>Ежемесячный обход и осмотр инженерных коммуникаций</t>
  </si>
  <si>
    <t xml:space="preserve">Остаток по статье "Содержание общего имущества МКД" на начало периода </t>
  </si>
  <si>
    <t xml:space="preserve">Остаток по статье "Ремонт общего имущества МКД" на начало периода </t>
  </si>
  <si>
    <t>Лицевой счет МКД по адресу: г. Таганрог, ул.  Фрунзе, д. 13</t>
  </si>
  <si>
    <t>S жилых помещений - 561,20 м²</t>
  </si>
  <si>
    <t>Протокол №1 от 15 сентября 2021г.</t>
  </si>
  <si>
    <t>Приказ ГЖИ № 2243-Л  от 30.11.21г.</t>
  </si>
  <si>
    <t>Содержание общего имущества МКД -5,00 руб.</t>
  </si>
  <si>
    <t>Ремонт общего имущества МКД - 5,52 руб.</t>
  </si>
  <si>
    <t>Управление многоквартирным домом - 2,33 руб.</t>
  </si>
  <si>
    <t>Содержание газовых сетей -0,38 руб.</t>
  </si>
  <si>
    <t>Тариф -13,23 руб.</t>
  </si>
  <si>
    <t>Содержание газовых сетей</t>
  </si>
  <si>
    <t>на доме № 13 по ул. Фрунзе</t>
  </si>
  <si>
    <t>Управляющая компания ООО "УК "ЮгДомКомфорт" с  01.12.2021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</si>
</sst>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9" fillId="0" borderId="0"/>
    <xf numFmtId="0" fontId="19" fillId="0" borderId="0" applyNumberFormat="0" applyBorder="0" applyProtection="0">
      <alignment horizontal="center"/>
    </xf>
    <xf numFmtId="0" fontId="19" fillId="0" borderId="0" applyNumberFormat="0" applyBorder="0" applyProtection="0">
      <alignment horizontal="center" textRotation="90"/>
    </xf>
    <xf numFmtId="0" fontId="20" fillId="0" borderId="0" applyNumberFormat="0" applyBorder="0" applyProtection="0"/>
    <xf numFmtId="164" fontId="20" fillId="0" borderId="0" applyBorder="0" applyProtection="0"/>
  </cellStyleXfs>
  <cellXfs count="107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2" fontId="3" fillId="0" borderId="4" xfId="0" applyNumberFormat="1" applyFont="1" applyBorder="1"/>
    <xf numFmtId="2" fontId="3" fillId="2" borderId="4" xfId="0" applyNumberFormat="1" applyFont="1" applyFill="1" applyBorder="1"/>
    <xf numFmtId="2" fontId="4" fillId="4" borderId="4" xfId="0" applyNumberFormat="1" applyFont="1" applyFill="1" applyBorder="1" applyAlignment="1">
      <alignment horizontal="right" vertical="center" wrapText="1"/>
    </xf>
    <xf numFmtId="0" fontId="7" fillId="0" borderId="3" xfId="0" applyFont="1" applyBorder="1"/>
    <xf numFmtId="2" fontId="8" fillId="0" borderId="4" xfId="0" applyNumberFormat="1" applyFont="1" applyBorder="1"/>
    <xf numFmtId="0" fontId="10" fillId="0" borderId="0" xfId="2" applyFont="1" applyAlignment="1">
      <alignment horizontal="center" vertical="center" wrapText="1"/>
    </xf>
    <xf numFmtId="0" fontId="11" fillId="0" borderId="0" xfId="2" applyFont="1"/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wrapText="1"/>
    </xf>
    <xf numFmtId="0" fontId="9" fillId="0" borderId="0" xfId="2"/>
    <xf numFmtId="0" fontId="12" fillId="0" borderId="0" xfId="2" applyFont="1"/>
    <xf numFmtId="0" fontId="13" fillId="0" borderId="0" xfId="2" applyFont="1"/>
    <xf numFmtId="0" fontId="14" fillId="0" borderId="0" xfId="2" applyFont="1"/>
    <xf numFmtId="0" fontId="13" fillId="0" borderId="0" xfId="2" applyNumberFormat="1" applyFont="1" applyBorder="1" applyAlignment="1">
      <alignment horizontal="left" vertical="center" wrapText="1"/>
    </xf>
    <xf numFmtId="0" fontId="15" fillId="0" borderId="0" xfId="2" applyFont="1" applyFill="1" applyBorder="1"/>
    <xf numFmtId="0" fontId="16" fillId="0" borderId="0" xfId="2" applyFont="1" applyFill="1" applyBorder="1" applyAlignment="1">
      <alignment horizontal="right"/>
    </xf>
    <xf numFmtId="14" fontId="16" fillId="0" borderId="0" xfId="2" applyNumberFormat="1" applyFont="1" applyFill="1" applyBorder="1" applyAlignment="1">
      <alignment horizontal="left"/>
    </xf>
    <xf numFmtId="0" fontId="14" fillId="0" borderId="4" xfId="2" applyNumberFormat="1" applyFont="1" applyBorder="1" applyAlignment="1">
      <alignment horizontal="right" vertical="center" wrapText="1"/>
    </xf>
    <xf numFmtId="0" fontId="14" fillId="0" borderId="4" xfId="2" applyNumberFormat="1" applyFont="1" applyBorder="1" applyAlignment="1">
      <alignment horizontal="center" vertical="center" wrapText="1"/>
    </xf>
    <xf numFmtId="0" fontId="18" fillId="0" borderId="0" xfId="2" applyNumberFormat="1" applyFont="1" applyBorder="1" applyAlignment="1">
      <alignment horizontal="left" vertical="center" wrapText="1"/>
    </xf>
    <xf numFmtId="3" fontId="18" fillId="0" borderId="0" xfId="2" applyNumberFormat="1" applyFont="1" applyBorder="1" applyAlignment="1">
      <alignment horizontal="left" vertical="center"/>
    </xf>
    <xf numFmtId="4" fontId="17" fillId="0" borderId="0" xfId="2" applyNumberFormat="1" applyFont="1" applyBorder="1" applyAlignment="1">
      <alignment horizontal="right" vertical="center"/>
    </xf>
    <xf numFmtId="0" fontId="21" fillId="0" borderId="4" xfId="2" applyNumberFormat="1" applyFont="1" applyBorder="1" applyAlignment="1">
      <alignment horizontal="left" vertical="center" wrapText="1"/>
    </xf>
    <xf numFmtId="0" fontId="21" fillId="0" borderId="4" xfId="2" applyNumberFormat="1" applyFont="1" applyBorder="1" applyAlignment="1">
      <alignment horizontal="center" vertical="center" wrapText="1"/>
    </xf>
    <xf numFmtId="4" fontId="21" fillId="0" borderId="4" xfId="2" applyNumberFormat="1" applyFont="1" applyBorder="1" applyAlignment="1">
      <alignment horizontal="right" vertical="center" wrapText="1"/>
    </xf>
    <xf numFmtId="0" fontId="24" fillId="0" borderId="0" xfId="2" applyFont="1"/>
    <xf numFmtId="0" fontId="25" fillId="0" borderId="0" xfId="2" applyNumberFormat="1" applyFont="1" applyBorder="1" applyAlignment="1">
      <alignment horizontal="left" vertical="center" wrapText="1"/>
    </xf>
    <xf numFmtId="0" fontId="25" fillId="0" borderId="0" xfId="2" applyFont="1"/>
    <xf numFmtId="0" fontId="26" fillId="0" borderId="0" xfId="2" applyFont="1"/>
    <xf numFmtId="4" fontId="4" fillId="0" borderId="4" xfId="2" applyNumberFormat="1" applyFont="1" applyBorder="1" applyAlignment="1">
      <alignment horizontal="right" vertical="center" wrapText="1"/>
    </xf>
    <xf numFmtId="4" fontId="23" fillId="2" borderId="4" xfId="2" applyNumberFormat="1" applyFont="1" applyFill="1" applyBorder="1" applyAlignment="1">
      <alignment horizontal="right" vertical="center" wrapText="1"/>
    </xf>
    <xf numFmtId="2" fontId="7" fillId="0" borderId="4" xfId="0" applyNumberFormat="1" applyFont="1" applyBorder="1"/>
    <xf numFmtId="2" fontId="3" fillId="0" borderId="1" xfId="0" applyNumberFormat="1" applyFont="1" applyBorder="1"/>
    <xf numFmtId="2" fontId="3" fillId="0" borderId="2" xfId="0" applyNumberFormat="1" applyFont="1" applyBorder="1"/>
    <xf numFmtId="2" fontId="3" fillId="0" borderId="3" xfId="0" applyNumberFormat="1" applyFont="1" applyBorder="1"/>
    <xf numFmtId="2" fontId="3" fillId="2" borderId="1" xfId="0" applyNumberFormat="1" applyFont="1" applyFill="1" applyBorder="1"/>
    <xf numFmtId="2" fontId="3" fillId="2" borderId="2" xfId="0" applyNumberFormat="1" applyFont="1" applyFill="1" applyBorder="1"/>
    <xf numFmtId="2" fontId="3" fillId="2" borderId="3" xfId="0" applyNumberFormat="1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2" fontId="3" fillId="0" borderId="4" xfId="0" applyNumberFormat="1" applyFont="1" applyBorder="1"/>
    <xf numFmtId="0" fontId="3" fillId="0" borderId="4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2" fontId="3" fillId="2" borderId="4" xfId="0" applyNumberFormat="1" applyFont="1" applyFill="1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/>
    <xf numFmtId="2" fontId="6" fillId="2" borderId="4" xfId="0" applyNumberFormat="1" applyFont="1" applyFill="1" applyBorder="1"/>
    <xf numFmtId="0" fontId="6" fillId="2" borderId="4" xfId="0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3" xfId="0" applyFont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7" fillId="0" borderId="4" xfId="0" applyFont="1" applyBorder="1"/>
    <xf numFmtId="0" fontId="4" fillId="4" borderId="1" xfId="1" applyFont="1" applyFill="1" applyBorder="1" applyAlignment="1">
      <alignment horizontal="right" vertical="center" wrapText="1"/>
    </xf>
    <xf numFmtId="0" fontId="4" fillId="4" borderId="3" xfId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0" fontId="14" fillId="0" borderId="0" xfId="2" applyFont="1" applyAlignment="1">
      <alignment wrapTex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center" vertical="center" wrapText="1"/>
    </xf>
    <xf numFmtId="0" fontId="17" fillId="3" borderId="4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wrapText="1"/>
    </xf>
    <xf numFmtId="0" fontId="14" fillId="3" borderId="8" xfId="2" applyFont="1" applyFill="1" applyBorder="1" applyAlignment="1">
      <alignment wrapText="1"/>
    </xf>
    <xf numFmtId="0" fontId="4" fillId="2" borderId="1" xfId="2" applyNumberFormat="1" applyFont="1" applyFill="1" applyBorder="1" applyAlignment="1">
      <alignment horizontal="center" vertical="center" wrapText="1"/>
    </xf>
    <xf numFmtId="0" fontId="4" fillId="2" borderId="2" xfId="2" applyNumberFormat="1" applyFont="1" applyFill="1" applyBorder="1" applyAlignment="1">
      <alignment horizontal="center" vertical="center" wrapText="1"/>
    </xf>
    <xf numFmtId="0" fontId="4" fillId="2" borderId="3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left" vertical="center" wrapText="1"/>
    </xf>
    <xf numFmtId="0" fontId="4" fillId="0" borderId="2" xfId="2" applyNumberFormat="1" applyFont="1" applyBorder="1" applyAlignment="1">
      <alignment horizontal="left" vertical="center" wrapText="1"/>
    </xf>
    <xf numFmtId="0" fontId="4" fillId="0" borderId="3" xfId="2" applyNumberFormat="1" applyFont="1" applyBorder="1" applyAlignment="1">
      <alignment horizontal="left" vertical="center" wrapText="1"/>
    </xf>
    <xf numFmtId="0" fontId="23" fillId="2" borderId="1" xfId="2" applyNumberFormat="1" applyFont="1" applyFill="1" applyBorder="1" applyAlignment="1">
      <alignment horizontal="center" vertical="center" wrapText="1"/>
    </xf>
    <xf numFmtId="0" fontId="23" fillId="2" borderId="2" xfId="2" applyNumberFormat="1" applyFont="1" applyFill="1" applyBorder="1" applyAlignment="1">
      <alignment horizontal="center" vertical="center" wrapText="1"/>
    </xf>
    <xf numFmtId="0" fontId="23" fillId="2" borderId="3" xfId="2" applyNumberFormat="1" applyFont="1" applyFill="1" applyBorder="1" applyAlignment="1">
      <alignment horizontal="center" vertical="center" wrapText="1"/>
    </xf>
    <xf numFmtId="0" fontId="21" fillId="0" borderId="1" xfId="2" applyNumberFormat="1" applyFont="1" applyBorder="1" applyAlignment="1">
      <alignment horizontal="center" vertical="center" wrapText="1"/>
    </xf>
    <xf numFmtId="0" fontId="21" fillId="0" borderId="3" xfId="2" applyNumberFormat="1" applyFont="1" applyBorder="1" applyAlignment="1">
      <alignment horizontal="center" vertical="center" wrapText="1"/>
    </xf>
  </cellXfs>
  <cellStyles count="7">
    <cellStyle name="Heading" xfId="3" xr:uid="{00000000-0005-0000-0000-000000000000}"/>
    <cellStyle name="Heading1" xfId="4" xr:uid="{00000000-0005-0000-0000-000001000000}"/>
    <cellStyle name="Result" xfId="5" xr:uid="{00000000-0005-0000-0000-000002000000}"/>
    <cellStyle name="Result2" xfId="6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2"/>
  <sheetViews>
    <sheetView tabSelected="1" showRuler="0" zoomScaleNormal="100" workbookViewId="0">
      <selection activeCell="O38" sqref="O38"/>
    </sheetView>
  </sheetViews>
  <sheetFormatPr defaultRowHeight="14.4" x14ac:dyDescent="0.3"/>
  <cols>
    <col min="2" max="2" width="11" customWidth="1"/>
    <col min="4" max="4" width="9.6640625" customWidth="1"/>
    <col min="6" max="6" width="9.109375" customWidth="1"/>
    <col min="8" max="8" width="9.44140625" customWidth="1"/>
    <col min="12" max="12" width="8" customWidth="1"/>
    <col min="13" max="13" width="22.44140625" customWidth="1"/>
  </cols>
  <sheetData>
    <row r="1" spans="1:13" x14ac:dyDescent="0.3">
      <c r="A1" s="59" t="s">
        <v>47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3" x14ac:dyDescent="0.3">
      <c r="A2" s="54" t="s">
        <v>48</v>
      </c>
      <c r="B2" s="62"/>
      <c r="C2" s="62"/>
      <c r="D2" s="55"/>
      <c r="E2" s="54" t="s">
        <v>49</v>
      </c>
      <c r="F2" s="62"/>
      <c r="G2" s="62"/>
      <c r="H2" s="62"/>
      <c r="I2" s="55"/>
      <c r="J2" s="54" t="s">
        <v>50</v>
      </c>
      <c r="K2" s="62"/>
      <c r="L2" s="62"/>
      <c r="M2" s="55"/>
    </row>
    <row r="3" spans="1:13" x14ac:dyDescent="0.3">
      <c r="A3" s="54" t="s">
        <v>55</v>
      </c>
      <c r="B3" s="55"/>
      <c r="C3" s="54" t="s">
        <v>51</v>
      </c>
      <c r="D3" s="62"/>
      <c r="E3" s="62"/>
      <c r="F3" s="62"/>
      <c r="G3" s="62"/>
      <c r="H3" s="55"/>
      <c r="I3" s="54" t="s">
        <v>52</v>
      </c>
      <c r="J3" s="62"/>
      <c r="K3" s="62"/>
      <c r="L3" s="62"/>
      <c r="M3" s="55"/>
    </row>
    <row r="4" spans="1:13" x14ac:dyDescent="0.3">
      <c r="A4" s="54" t="s">
        <v>53</v>
      </c>
      <c r="B4" s="62"/>
      <c r="C4" s="62"/>
      <c r="D4" s="62"/>
      <c r="E4" s="62"/>
      <c r="F4" s="62"/>
      <c r="G4" s="55"/>
      <c r="H4" s="54" t="s">
        <v>54</v>
      </c>
      <c r="I4" s="62"/>
      <c r="J4" s="62"/>
      <c r="K4" s="62"/>
      <c r="L4" s="62"/>
      <c r="M4" s="55"/>
    </row>
    <row r="5" spans="1:13" x14ac:dyDescent="0.3">
      <c r="A5" s="54" t="s">
        <v>0</v>
      </c>
      <c r="B5" s="62"/>
      <c r="C5" s="62"/>
      <c r="D5" s="55"/>
      <c r="E5" s="35">
        <v>0</v>
      </c>
      <c r="F5" s="37"/>
      <c r="G5" s="54" t="s">
        <v>21</v>
      </c>
      <c r="H5" s="62"/>
      <c r="I5" s="62"/>
      <c r="J5" s="62"/>
      <c r="K5" s="55"/>
      <c r="L5" s="54">
        <v>7699.97</v>
      </c>
      <c r="M5" s="55"/>
    </row>
    <row r="6" spans="1:13" x14ac:dyDescent="0.3">
      <c r="A6" s="54" t="s">
        <v>1</v>
      </c>
      <c r="B6" s="62"/>
      <c r="C6" s="62"/>
      <c r="D6" s="55"/>
      <c r="E6" s="35">
        <v>0</v>
      </c>
      <c r="F6" s="37"/>
      <c r="G6" s="54" t="s">
        <v>19</v>
      </c>
      <c r="H6" s="62"/>
      <c r="I6" s="62"/>
      <c r="J6" s="62"/>
      <c r="K6" s="55"/>
      <c r="L6" s="54">
        <v>923.39</v>
      </c>
      <c r="M6" s="55"/>
    </row>
    <row r="7" spans="1:13" x14ac:dyDescent="0.3">
      <c r="A7" s="56" t="s">
        <v>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8"/>
    </row>
    <row r="8" spans="1:13" x14ac:dyDescent="0.3">
      <c r="A8" s="59" t="s">
        <v>3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4.25" customHeight="1" x14ac:dyDescent="0.3">
      <c r="A9" s="54" t="s">
        <v>45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35">
        <v>0</v>
      </c>
      <c r="M9" s="37"/>
    </row>
    <row r="10" spans="1:13" ht="54.75" customHeight="1" x14ac:dyDescent="0.3">
      <c r="A10" s="63" t="s">
        <v>4</v>
      </c>
      <c r="B10" s="63"/>
      <c r="C10" s="53" t="s">
        <v>9</v>
      </c>
      <c r="D10" s="63"/>
      <c r="E10" s="53" t="s">
        <v>5</v>
      </c>
      <c r="F10" s="63"/>
      <c r="G10" s="53" t="s">
        <v>6</v>
      </c>
      <c r="H10" s="53"/>
      <c r="I10" s="64" t="s">
        <v>7</v>
      </c>
      <c r="J10" s="64"/>
      <c r="K10" s="65" t="s">
        <v>8</v>
      </c>
      <c r="L10" s="66"/>
      <c r="M10" s="2" t="s">
        <v>11</v>
      </c>
    </row>
    <row r="11" spans="1:13" x14ac:dyDescent="0.3">
      <c r="A11" s="45" t="s">
        <v>10</v>
      </c>
      <c r="B11" s="45"/>
      <c r="C11" s="44">
        <v>0</v>
      </c>
      <c r="D11" s="45"/>
      <c r="E11" s="44">
        <v>2806</v>
      </c>
      <c r="F11" s="44"/>
      <c r="G11" s="44">
        <v>336.5</v>
      </c>
      <c r="H11" s="44"/>
      <c r="I11" s="44">
        <v>1704.42</v>
      </c>
      <c r="J11" s="44"/>
      <c r="K11" s="44">
        <f>G11-I11</f>
        <v>-1367.92</v>
      </c>
      <c r="L11" s="45"/>
      <c r="M11" s="3">
        <f>E11-G11</f>
        <v>2469.5</v>
      </c>
    </row>
    <row r="12" spans="1:13" x14ac:dyDescent="0.3">
      <c r="A12" s="50" t="s">
        <v>12</v>
      </c>
      <c r="B12" s="50"/>
      <c r="C12" s="51"/>
      <c r="D12" s="52"/>
      <c r="E12" s="48">
        <f>SUM(E11:E11)</f>
        <v>2806</v>
      </c>
      <c r="F12" s="50"/>
      <c r="G12" s="48">
        <f>SUM(G11:G11)</f>
        <v>336.5</v>
      </c>
      <c r="H12" s="48"/>
      <c r="I12" s="48">
        <f>SUM(I11:I11)</f>
        <v>1704.42</v>
      </c>
      <c r="J12" s="48"/>
      <c r="K12" s="48">
        <f>K11</f>
        <v>-1367.92</v>
      </c>
      <c r="L12" s="50"/>
      <c r="M12" s="4">
        <f>M11</f>
        <v>2469.5</v>
      </c>
    </row>
    <row r="13" spans="1:13" x14ac:dyDescent="0.3">
      <c r="A13" s="59" t="s">
        <v>13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1"/>
    </row>
    <row r="14" spans="1:13" x14ac:dyDescent="0.3">
      <c r="A14" s="54" t="s">
        <v>46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35">
        <v>0</v>
      </c>
      <c r="M14" s="37"/>
    </row>
    <row r="15" spans="1:13" ht="53.25" customHeight="1" x14ac:dyDescent="0.3">
      <c r="A15" s="63" t="s">
        <v>4</v>
      </c>
      <c r="B15" s="63"/>
      <c r="C15" s="53" t="s">
        <v>9</v>
      </c>
      <c r="D15" s="63"/>
      <c r="E15" s="53" t="s">
        <v>5</v>
      </c>
      <c r="F15" s="63"/>
      <c r="G15" s="53" t="s">
        <v>6</v>
      </c>
      <c r="H15" s="53"/>
      <c r="I15" s="64" t="s">
        <v>7</v>
      </c>
      <c r="J15" s="64"/>
      <c r="K15" s="65" t="s">
        <v>8</v>
      </c>
      <c r="L15" s="66"/>
      <c r="M15" s="2" t="s">
        <v>11</v>
      </c>
    </row>
    <row r="16" spans="1:13" x14ac:dyDescent="0.3">
      <c r="A16" s="45" t="s">
        <v>10</v>
      </c>
      <c r="B16" s="45"/>
      <c r="C16" s="44">
        <v>0</v>
      </c>
      <c r="D16" s="45"/>
      <c r="E16" s="44">
        <v>3097.82</v>
      </c>
      <c r="F16" s="44"/>
      <c r="G16" s="44">
        <v>371.5</v>
      </c>
      <c r="H16" s="44"/>
      <c r="I16" s="44">
        <v>0</v>
      </c>
      <c r="J16" s="44"/>
      <c r="K16" s="44">
        <f>G16-I16</f>
        <v>371.5</v>
      </c>
      <c r="L16" s="45"/>
      <c r="M16" s="3">
        <f>E16-G16</f>
        <v>2726.32</v>
      </c>
    </row>
    <row r="17" spans="1:13" x14ac:dyDescent="0.3">
      <c r="A17" s="50" t="s">
        <v>12</v>
      </c>
      <c r="B17" s="50"/>
      <c r="C17" s="51"/>
      <c r="D17" s="52"/>
      <c r="E17" s="48">
        <f>SUM(E16:E16)</f>
        <v>3097.82</v>
      </c>
      <c r="F17" s="50"/>
      <c r="G17" s="48">
        <f>SUM(G16:G16)</f>
        <v>371.5</v>
      </c>
      <c r="H17" s="48"/>
      <c r="I17" s="48">
        <v>0</v>
      </c>
      <c r="J17" s="48"/>
      <c r="K17" s="48">
        <f>SUM(K16:K16)</f>
        <v>371.5</v>
      </c>
      <c r="L17" s="48"/>
      <c r="M17" s="4">
        <f>M16</f>
        <v>2726.32</v>
      </c>
    </row>
    <row r="18" spans="1:13" x14ac:dyDescent="0.3">
      <c r="A18" s="49" t="s">
        <v>14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</row>
    <row r="19" spans="1:13" ht="46.5" customHeight="1" x14ac:dyDescent="0.3">
      <c r="A19" s="56" t="s">
        <v>15</v>
      </c>
      <c r="B19" s="57"/>
      <c r="C19" s="57"/>
      <c r="D19" s="58"/>
      <c r="E19" s="80" t="s">
        <v>9</v>
      </c>
      <c r="F19" s="81"/>
      <c r="G19" s="81"/>
      <c r="H19" s="82"/>
      <c r="I19" s="53" t="s">
        <v>5</v>
      </c>
      <c r="J19" s="63"/>
      <c r="K19" s="53" t="s">
        <v>6</v>
      </c>
      <c r="L19" s="53"/>
      <c r="M19" s="2" t="s">
        <v>11</v>
      </c>
    </row>
    <row r="20" spans="1:13" ht="17.25" customHeight="1" x14ac:dyDescent="0.3">
      <c r="A20" s="77" t="s">
        <v>16</v>
      </c>
      <c r="B20" s="78"/>
      <c r="C20" s="78"/>
      <c r="D20" s="79"/>
      <c r="E20" s="83">
        <v>0</v>
      </c>
      <c r="F20" s="84"/>
      <c r="G20" s="84"/>
      <c r="H20" s="85"/>
      <c r="I20" s="69">
        <v>70.52</v>
      </c>
      <c r="J20" s="70"/>
      <c r="K20" s="75">
        <v>8.4600000000000009</v>
      </c>
      <c r="L20" s="76"/>
      <c r="M20" s="5">
        <f>I20-K20</f>
        <v>62.059999999999995</v>
      </c>
    </row>
    <row r="21" spans="1:13" x14ac:dyDescent="0.3">
      <c r="A21" s="54" t="s">
        <v>17</v>
      </c>
      <c r="B21" s="62"/>
      <c r="C21" s="62"/>
      <c r="D21" s="55"/>
      <c r="E21" s="35">
        <v>0</v>
      </c>
      <c r="F21" s="36"/>
      <c r="G21" s="36"/>
      <c r="H21" s="37"/>
      <c r="I21" s="54">
        <v>31.8</v>
      </c>
      <c r="J21" s="55"/>
      <c r="K21" s="54">
        <v>3.81</v>
      </c>
      <c r="L21" s="55"/>
      <c r="M21" s="5">
        <f t="shared" ref="M21:M22" si="0">I21-K21</f>
        <v>27.990000000000002</v>
      </c>
    </row>
    <row r="22" spans="1:13" x14ac:dyDescent="0.3">
      <c r="A22" s="54" t="s">
        <v>18</v>
      </c>
      <c r="B22" s="62"/>
      <c r="C22" s="62"/>
      <c r="D22" s="55"/>
      <c r="E22" s="35">
        <v>0</v>
      </c>
      <c r="F22" s="36"/>
      <c r="G22" s="36"/>
      <c r="H22" s="37"/>
      <c r="I22" s="54">
        <v>172.98</v>
      </c>
      <c r="J22" s="55"/>
      <c r="K22" s="54">
        <v>20.74</v>
      </c>
      <c r="L22" s="55"/>
      <c r="M22" s="5">
        <f t="shared" si="0"/>
        <v>152.23999999999998</v>
      </c>
    </row>
    <row r="23" spans="1:13" x14ac:dyDescent="0.3">
      <c r="A23" s="41"/>
      <c r="B23" s="42"/>
      <c r="C23" s="42"/>
      <c r="D23" s="43"/>
      <c r="E23" s="38"/>
      <c r="F23" s="39"/>
      <c r="G23" s="39"/>
      <c r="H23" s="40"/>
      <c r="I23" s="38">
        <f>SUM(I20:I22)</f>
        <v>275.29999999999995</v>
      </c>
      <c r="J23" s="43"/>
      <c r="K23" s="41">
        <f>SUM(K20:K22)</f>
        <v>33.01</v>
      </c>
      <c r="L23" s="43"/>
      <c r="M23" s="4">
        <f>SUM(M20:M22)</f>
        <v>242.28999999999996</v>
      </c>
    </row>
    <row r="24" spans="1:13" x14ac:dyDescent="0.3">
      <c r="A24" s="74" t="s">
        <v>20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6">
        <v>1150.78</v>
      </c>
    </row>
    <row r="25" spans="1:13" x14ac:dyDescent="0.3">
      <c r="A25" s="74" t="s">
        <v>56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6">
        <v>187.69</v>
      </c>
    </row>
    <row r="26" spans="1:13" x14ac:dyDescent="0.3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3"/>
    </row>
    <row r="27" spans="1:13" ht="15.6" x14ac:dyDescent="0.3">
      <c r="A27" s="74" t="s">
        <v>22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">
        <f>M25+M24+M23+M17+M12</f>
        <v>6776.58</v>
      </c>
    </row>
    <row r="28" spans="1:13" x14ac:dyDescent="0.3">
      <c r="A28" s="74" t="s">
        <v>23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34">
        <f>G11-I11+K16</f>
        <v>-996.42000000000007</v>
      </c>
    </row>
    <row r="29" spans="1:13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3">
      <c r="A31" s="46"/>
      <c r="B31" s="46"/>
      <c r="C31" s="46"/>
      <c r="D31" s="46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3">
      <c r="A32" s="46"/>
      <c r="B32" s="46"/>
      <c r="C32" s="46"/>
      <c r="D32" s="46"/>
      <c r="K32" s="47"/>
      <c r="L32" s="47"/>
      <c r="M32" s="47"/>
    </row>
  </sheetData>
  <mergeCells count="89">
    <mergeCell ref="A26:M26"/>
    <mergeCell ref="A27:L27"/>
    <mergeCell ref="A28:L28"/>
    <mergeCell ref="K20:L20"/>
    <mergeCell ref="A24:L24"/>
    <mergeCell ref="A25:L25"/>
    <mergeCell ref="I21:J21"/>
    <mergeCell ref="I22:J22"/>
    <mergeCell ref="I23:J23"/>
    <mergeCell ref="A20:D20"/>
    <mergeCell ref="A21:D21"/>
    <mergeCell ref="A22:D22"/>
    <mergeCell ref="E20:H20"/>
    <mergeCell ref="A10:B10"/>
    <mergeCell ref="C10:D10"/>
    <mergeCell ref="E10:F10"/>
    <mergeCell ref="G10:H10"/>
    <mergeCell ref="I10:J10"/>
    <mergeCell ref="E6:F6"/>
    <mergeCell ref="G6:K6"/>
    <mergeCell ref="A5:D5"/>
    <mergeCell ref="E5:F5"/>
    <mergeCell ref="G5:K5"/>
    <mergeCell ref="A1:M1"/>
    <mergeCell ref="A2:D2"/>
    <mergeCell ref="E2:I2"/>
    <mergeCell ref="J2:M2"/>
    <mergeCell ref="A3:B3"/>
    <mergeCell ref="C3:H3"/>
    <mergeCell ref="I3:M3"/>
    <mergeCell ref="A4:G4"/>
    <mergeCell ref="H4:M4"/>
    <mergeCell ref="G11:H11"/>
    <mergeCell ref="I11:J11"/>
    <mergeCell ref="K10:L10"/>
    <mergeCell ref="K11:L11"/>
    <mergeCell ref="A11:B11"/>
    <mergeCell ref="C11:D11"/>
    <mergeCell ref="E11:F11"/>
    <mergeCell ref="L5:M5"/>
    <mergeCell ref="L6:M6"/>
    <mergeCell ref="A7:M7"/>
    <mergeCell ref="A8:M8"/>
    <mergeCell ref="L9:M9"/>
    <mergeCell ref="A9:K9"/>
    <mergeCell ref="A6:D6"/>
    <mergeCell ref="K12:L12"/>
    <mergeCell ref="A13:M13"/>
    <mergeCell ref="A14:K14"/>
    <mergeCell ref="L14:M14"/>
    <mergeCell ref="A15:B15"/>
    <mergeCell ref="C15:D15"/>
    <mergeCell ref="E15:F15"/>
    <mergeCell ref="G15:H15"/>
    <mergeCell ref="I15:J15"/>
    <mergeCell ref="K15:L15"/>
    <mergeCell ref="A12:B12"/>
    <mergeCell ref="C12:D12"/>
    <mergeCell ref="E12:F12"/>
    <mergeCell ref="G12:H12"/>
    <mergeCell ref="I12:J12"/>
    <mergeCell ref="A31:D31"/>
    <mergeCell ref="A32:D32"/>
    <mergeCell ref="K32:M32"/>
    <mergeCell ref="K17:L17"/>
    <mergeCell ref="A18:M18"/>
    <mergeCell ref="A17:B17"/>
    <mergeCell ref="C17:D17"/>
    <mergeCell ref="E17:F17"/>
    <mergeCell ref="G17:H17"/>
    <mergeCell ref="I17:J17"/>
    <mergeCell ref="K19:L19"/>
    <mergeCell ref="K21:L21"/>
    <mergeCell ref="K22:L22"/>
    <mergeCell ref="K23:L23"/>
    <mergeCell ref="A19:D19"/>
    <mergeCell ref="I20:J20"/>
    <mergeCell ref="E21:H21"/>
    <mergeCell ref="E22:H22"/>
    <mergeCell ref="E23:H23"/>
    <mergeCell ref="A23:D23"/>
    <mergeCell ref="K16:L16"/>
    <mergeCell ref="A16:B16"/>
    <mergeCell ref="C16:D16"/>
    <mergeCell ref="E16:F16"/>
    <mergeCell ref="G16:H16"/>
    <mergeCell ref="I16:J16"/>
    <mergeCell ref="I19:J19"/>
    <mergeCell ref="E19:H19"/>
  </mergeCells>
  <pageMargins left="0.78740157480314965" right="7.874015748031496E-2" top="0.35433070866141736" bottom="0.35433070866141736" header="0" footer="0"/>
  <pageSetup scale="90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J20"/>
  <sheetViews>
    <sheetView topLeftCell="A4" zoomScaleNormal="100" workbookViewId="0">
      <selection activeCell="I25" sqref="I25"/>
    </sheetView>
  </sheetViews>
  <sheetFormatPr defaultColWidth="9.109375" defaultRowHeight="13.8" x14ac:dyDescent="0.3"/>
  <cols>
    <col min="1" max="1" width="4.44140625" style="12" customWidth="1"/>
    <col min="2" max="2" width="6.5546875" style="12" customWidth="1"/>
    <col min="3" max="3" width="10.6640625" style="12" customWidth="1"/>
    <col min="4" max="4" width="6.88671875" style="12" customWidth="1"/>
    <col min="5" max="5" width="9.44140625" style="12" customWidth="1"/>
    <col min="6" max="6" width="25" style="12" customWidth="1"/>
    <col min="7" max="7" width="8.88671875" style="12" customWidth="1"/>
    <col min="8" max="8" width="8.33203125" style="12" customWidth="1"/>
    <col min="9" max="9" width="10.88671875" style="12" customWidth="1"/>
    <col min="10" max="16384" width="9.109375" style="12"/>
  </cols>
  <sheetData>
    <row r="1" spans="2:10" x14ac:dyDescent="0.3">
      <c r="B1" s="8"/>
      <c r="C1" s="9"/>
      <c r="D1" s="10"/>
      <c r="E1" s="11"/>
      <c r="F1" s="11"/>
      <c r="G1" s="8"/>
      <c r="H1" s="8"/>
    </row>
    <row r="2" spans="2:10" ht="18" x14ac:dyDescent="0.35">
      <c r="B2" s="13" t="s">
        <v>24</v>
      </c>
      <c r="C2" s="13"/>
      <c r="D2" s="14"/>
      <c r="E2" s="14"/>
      <c r="F2" s="14"/>
      <c r="G2" s="14"/>
      <c r="H2" s="15"/>
      <c r="I2" s="15"/>
    </row>
    <row r="3" spans="2:10" ht="18" x14ac:dyDescent="0.35">
      <c r="B3" s="13" t="s">
        <v>31</v>
      </c>
      <c r="C3" s="13"/>
      <c r="D3" s="14"/>
      <c r="E3" s="14"/>
      <c r="F3" s="14"/>
      <c r="G3" s="14"/>
      <c r="H3" s="15"/>
      <c r="I3" s="15"/>
    </row>
    <row r="4" spans="2:10" ht="18" x14ac:dyDescent="0.35">
      <c r="B4" s="13" t="s">
        <v>57</v>
      </c>
      <c r="C4" s="13"/>
      <c r="D4" s="16"/>
      <c r="E4" s="16"/>
      <c r="F4" s="13"/>
      <c r="G4" s="14"/>
      <c r="H4" s="15"/>
      <c r="I4" s="15"/>
    </row>
    <row r="5" spans="2:10" ht="18" x14ac:dyDescent="0.35">
      <c r="B5" s="13" t="s">
        <v>32</v>
      </c>
      <c r="C5" s="13"/>
      <c r="D5" s="16"/>
      <c r="E5" s="16"/>
      <c r="F5" s="13"/>
      <c r="G5" s="14"/>
      <c r="H5" s="15"/>
      <c r="I5" s="15"/>
    </row>
    <row r="6" spans="2:10" ht="18" x14ac:dyDescent="0.35">
      <c r="B6" s="28" t="s">
        <v>58</v>
      </c>
      <c r="C6" s="28"/>
      <c r="D6" s="29"/>
      <c r="E6" s="29"/>
      <c r="F6" s="28"/>
      <c r="G6" s="30"/>
      <c r="H6" s="30"/>
      <c r="I6" s="30"/>
      <c r="J6" s="31"/>
    </row>
    <row r="7" spans="2:10" x14ac:dyDescent="0.3">
      <c r="B7" s="17"/>
      <c r="C7" s="17"/>
      <c r="D7" s="17"/>
      <c r="E7" s="17"/>
      <c r="F7" s="17"/>
      <c r="G7" s="17"/>
      <c r="H7" s="18" t="s">
        <v>25</v>
      </c>
      <c r="I7" s="19">
        <f ca="1">TODAY()</f>
        <v>44649</v>
      </c>
    </row>
    <row r="8" spans="2:10" ht="12.75" customHeight="1" x14ac:dyDescent="0.3">
      <c r="B8" s="93" t="s">
        <v>26</v>
      </c>
      <c r="C8" s="86" t="s">
        <v>34</v>
      </c>
      <c r="D8" s="91" t="s">
        <v>27</v>
      </c>
      <c r="E8" s="88"/>
      <c r="F8" s="86" t="s">
        <v>28</v>
      </c>
      <c r="G8" s="86" t="s">
        <v>29</v>
      </c>
      <c r="H8" s="86" t="s">
        <v>30</v>
      </c>
      <c r="I8" s="88" t="s">
        <v>33</v>
      </c>
    </row>
    <row r="9" spans="2:10" ht="24" customHeight="1" x14ac:dyDescent="0.3">
      <c r="B9" s="94"/>
      <c r="C9" s="87"/>
      <c r="D9" s="92"/>
      <c r="E9" s="89"/>
      <c r="F9" s="95"/>
      <c r="G9" s="95"/>
      <c r="H9" s="87"/>
      <c r="I9" s="89"/>
    </row>
    <row r="10" spans="2:10" x14ac:dyDescent="0.3">
      <c r="B10" s="96" t="s">
        <v>38</v>
      </c>
      <c r="C10" s="97"/>
      <c r="D10" s="97"/>
      <c r="E10" s="97"/>
      <c r="F10" s="97"/>
      <c r="G10" s="97"/>
      <c r="H10" s="97"/>
      <c r="I10" s="98"/>
    </row>
    <row r="11" spans="2:10" ht="26.4" x14ac:dyDescent="0.3">
      <c r="B11" s="20">
        <v>1</v>
      </c>
      <c r="C11" s="21"/>
      <c r="D11" s="105" t="s">
        <v>37</v>
      </c>
      <c r="E11" s="106"/>
      <c r="F11" s="25" t="s">
        <v>35</v>
      </c>
      <c r="G11" s="26" t="s">
        <v>36</v>
      </c>
      <c r="H11" s="26">
        <v>561.20000000000005</v>
      </c>
      <c r="I11" s="27">
        <f>H11*2.7</f>
        <v>1515.2400000000002</v>
      </c>
    </row>
    <row r="12" spans="2:10" ht="26.4" x14ac:dyDescent="0.3">
      <c r="B12" s="20">
        <v>2</v>
      </c>
      <c r="C12" s="21"/>
      <c r="D12" s="105" t="s">
        <v>37</v>
      </c>
      <c r="E12" s="106"/>
      <c r="F12" s="25" t="s">
        <v>41</v>
      </c>
      <c r="G12" s="26" t="s">
        <v>40</v>
      </c>
      <c r="H12" s="26">
        <v>1</v>
      </c>
      <c r="I12" s="27">
        <v>133.06</v>
      </c>
    </row>
    <row r="13" spans="2:10" ht="30.75" customHeight="1" x14ac:dyDescent="0.3">
      <c r="B13" s="20">
        <v>3</v>
      </c>
      <c r="C13" s="21"/>
      <c r="D13" s="105" t="s">
        <v>37</v>
      </c>
      <c r="E13" s="106"/>
      <c r="F13" s="25" t="s">
        <v>44</v>
      </c>
      <c r="G13" s="26" t="s">
        <v>40</v>
      </c>
      <c r="H13" s="26">
        <v>1</v>
      </c>
      <c r="I13" s="27">
        <v>56.12</v>
      </c>
    </row>
    <row r="14" spans="2:10" x14ac:dyDescent="0.3">
      <c r="B14" s="99" t="s">
        <v>39</v>
      </c>
      <c r="C14" s="100"/>
      <c r="D14" s="100"/>
      <c r="E14" s="100"/>
      <c r="F14" s="100"/>
      <c r="G14" s="100"/>
      <c r="H14" s="101"/>
      <c r="I14" s="32">
        <f>SUM(I11:I13)</f>
        <v>1704.42</v>
      </c>
    </row>
    <row r="15" spans="2:10" ht="15.6" x14ac:dyDescent="0.3">
      <c r="B15" s="102" t="s">
        <v>42</v>
      </c>
      <c r="C15" s="103"/>
      <c r="D15" s="103"/>
      <c r="E15" s="103"/>
      <c r="F15" s="103"/>
      <c r="G15" s="103"/>
      <c r="H15" s="104"/>
      <c r="I15" s="33">
        <v>1704.42</v>
      </c>
    </row>
    <row r="16" spans="2:10" x14ac:dyDescent="0.3">
      <c r="B16" s="22"/>
      <c r="C16" s="22"/>
      <c r="D16" s="23"/>
      <c r="E16" s="23"/>
      <c r="F16" s="23"/>
      <c r="G16" s="23"/>
      <c r="H16" s="23"/>
      <c r="I16" s="24"/>
    </row>
    <row r="17" spans="2:9" x14ac:dyDescent="0.3">
      <c r="B17" s="15"/>
      <c r="C17" s="15"/>
      <c r="D17" s="15"/>
      <c r="E17" s="15"/>
      <c r="F17" s="15"/>
      <c r="G17" s="15"/>
      <c r="H17" s="15"/>
      <c r="I17" s="15"/>
    </row>
    <row r="18" spans="2:9" ht="29.25" customHeight="1" x14ac:dyDescent="0.3">
      <c r="B18" s="90"/>
      <c r="C18" s="90"/>
      <c r="D18" s="90"/>
      <c r="E18" s="90"/>
      <c r="F18" s="90"/>
      <c r="G18" s="90"/>
      <c r="H18" s="90"/>
      <c r="I18" s="90"/>
    </row>
    <row r="19" spans="2:9" ht="14.4" x14ac:dyDescent="0.3">
      <c r="B19" s="46"/>
      <c r="C19" s="46"/>
      <c r="D19" s="46"/>
      <c r="E19" s="46"/>
    </row>
    <row r="20" spans="2:9" ht="14.4" x14ac:dyDescent="0.3">
      <c r="B20" s="47"/>
      <c r="C20" s="47"/>
      <c r="D20" s="47"/>
      <c r="E20" s="47"/>
      <c r="G20" s="47"/>
      <c r="H20" s="47"/>
      <c r="I20" s="47"/>
    </row>
  </sheetData>
  <mergeCells count="17">
    <mergeCell ref="D12:E12"/>
    <mergeCell ref="B19:E19"/>
    <mergeCell ref="B20:E20"/>
    <mergeCell ref="G20:I20"/>
    <mergeCell ref="H8:H9"/>
    <mergeCell ref="I8:I9"/>
    <mergeCell ref="B18:I18"/>
    <mergeCell ref="D8:E9"/>
    <mergeCell ref="B8:B9"/>
    <mergeCell ref="C8:C9"/>
    <mergeCell ref="F8:F9"/>
    <mergeCell ref="G8:G9"/>
    <mergeCell ref="B10:I10"/>
    <mergeCell ref="B14:H14"/>
    <mergeCell ref="B15:H15"/>
    <mergeCell ref="D13:E13"/>
    <mergeCell ref="D11:E11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J20"/>
  <sheetViews>
    <sheetView zoomScaleNormal="100" workbookViewId="0">
      <selection activeCell="B19" sqref="B19:J22"/>
    </sheetView>
  </sheetViews>
  <sheetFormatPr defaultColWidth="9.109375" defaultRowHeight="13.8" x14ac:dyDescent="0.3"/>
  <cols>
    <col min="1" max="1" width="4.44140625" style="12" customWidth="1"/>
    <col min="2" max="2" width="6.5546875" style="12" customWidth="1"/>
    <col min="3" max="3" width="10.6640625" style="12" customWidth="1"/>
    <col min="4" max="4" width="6.88671875" style="12" customWidth="1"/>
    <col min="5" max="5" width="9.44140625" style="12" customWidth="1"/>
    <col min="6" max="6" width="25" style="12" customWidth="1"/>
    <col min="7" max="7" width="8.88671875" style="12" customWidth="1"/>
    <col min="8" max="8" width="8.33203125" style="12" customWidth="1"/>
    <col min="9" max="9" width="10.88671875" style="12" customWidth="1"/>
    <col min="10" max="16384" width="9.109375" style="12"/>
  </cols>
  <sheetData>
    <row r="1" spans="2:10" x14ac:dyDescent="0.3">
      <c r="B1" s="8"/>
      <c r="C1" s="9"/>
      <c r="D1" s="10"/>
      <c r="E1" s="11"/>
      <c r="F1" s="11"/>
      <c r="G1" s="8"/>
      <c r="H1" s="8"/>
    </row>
    <row r="2" spans="2:10" ht="18" x14ac:dyDescent="0.35">
      <c r="B2" s="13" t="s">
        <v>24</v>
      </c>
      <c r="C2" s="13"/>
      <c r="D2" s="14"/>
      <c r="E2" s="14"/>
      <c r="F2" s="14"/>
      <c r="G2" s="14"/>
      <c r="H2" s="15"/>
      <c r="I2" s="15"/>
    </row>
    <row r="3" spans="2:10" ht="18" x14ac:dyDescent="0.35">
      <c r="B3" s="13" t="s">
        <v>43</v>
      </c>
      <c r="C3" s="13"/>
      <c r="D3" s="14"/>
      <c r="E3" s="14"/>
      <c r="F3" s="14"/>
      <c r="G3" s="14"/>
      <c r="H3" s="15"/>
      <c r="I3" s="15"/>
    </row>
    <row r="4" spans="2:10" ht="18" x14ac:dyDescent="0.35">
      <c r="B4" s="13" t="s">
        <v>57</v>
      </c>
      <c r="C4" s="13"/>
      <c r="D4" s="16"/>
      <c r="E4" s="16"/>
      <c r="F4" s="13"/>
      <c r="G4" s="14"/>
      <c r="H4" s="15"/>
      <c r="I4" s="15"/>
    </row>
    <row r="5" spans="2:10" ht="18" x14ac:dyDescent="0.35">
      <c r="B5" s="13" t="s">
        <v>32</v>
      </c>
      <c r="C5" s="13"/>
      <c r="D5" s="16"/>
      <c r="E5" s="16"/>
      <c r="F5" s="13"/>
      <c r="G5" s="14"/>
      <c r="H5" s="15"/>
      <c r="I5" s="15"/>
    </row>
    <row r="6" spans="2:10" ht="18" x14ac:dyDescent="0.35">
      <c r="B6" s="28" t="s">
        <v>58</v>
      </c>
      <c r="C6" s="28"/>
      <c r="D6" s="29"/>
      <c r="E6" s="29"/>
      <c r="F6" s="28"/>
      <c r="G6" s="30"/>
      <c r="H6" s="30"/>
      <c r="I6" s="30"/>
      <c r="J6" s="31"/>
    </row>
    <row r="7" spans="2:10" x14ac:dyDescent="0.3">
      <c r="B7" s="17"/>
      <c r="C7" s="17"/>
      <c r="D7" s="17"/>
      <c r="E7" s="17"/>
      <c r="F7" s="17"/>
      <c r="G7" s="17"/>
      <c r="H7" s="18" t="s">
        <v>25</v>
      </c>
      <c r="I7" s="19">
        <f ca="1">TODAY()</f>
        <v>44649</v>
      </c>
    </row>
    <row r="8" spans="2:10" ht="12.75" customHeight="1" x14ac:dyDescent="0.3">
      <c r="B8" s="93" t="s">
        <v>26</v>
      </c>
      <c r="C8" s="86" t="s">
        <v>34</v>
      </c>
      <c r="D8" s="91" t="s">
        <v>27</v>
      </c>
      <c r="E8" s="88"/>
      <c r="F8" s="86" t="s">
        <v>28</v>
      </c>
      <c r="G8" s="86" t="s">
        <v>29</v>
      </c>
      <c r="H8" s="86" t="s">
        <v>30</v>
      </c>
      <c r="I8" s="88" t="s">
        <v>33</v>
      </c>
    </row>
    <row r="9" spans="2:10" ht="24" customHeight="1" x14ac:dyDescent="0.3">
      <c r="B9" s="94"/>
      <c r="C9" s="87"/>
      <c r="D9" s="92"/>
      <c r="E9" s="89"/>
      <c r="F9" s="95"/>
      <c r="G9" s="95"/>
      <c r="H9" s="87"/>
      <c r="I9" s="89"/>
    </row>
    <row r="10" spans="2:10" x14ac:dyDescent="0.3">
      <c r="B10" s="96" t="s">
        <v>38</v>
      </c>
      <c r="C10" s="97"/>
      <c r="D10" s="97"/>
      <c r="E10" s="97"/>
      <c r="F10" s="97"/>
      <c r="G10" s="97"/>
      <c r="H10" s="97"/>
      <c r="I10" s="98"/>
    </row>
    <row r="11" spans="2:10" x14ac:dyDescent="0.3">
      <c r="B11" s="20">
        <v>1</v>
      </c>
      <c r="C11" s="21"/>
      <c r="D11" s="105"/>
      <c r="E11" s="106"/>
      <c r="F11" s="25"/>
      <c r="G11" s="26"/>
      <c r="H11" s="26"/>
      <c r="I11" s="27"/>
    </row>
    <row r="12" spans="2:10" x14ac:dyDescent="0.3">
      <c r="B12" s="20">
        <v>2</v>
      </c>
      <c r="C12" s="21"/>
      <c r="D12" s="105"/>
      <c r="E12" s="106"/>
      <c r="F12" s="25"/>
      <c r="G12" s="26"/>
      <c r="H12" s="26"/>
      <c r="I12" s="27"/>
    </row>
    <row r="13" spans="2:10" x14ac:dyDescent="0.3">
      <c r="B13" s="20">
        <v>3</v>
      </c>
      <c r="C13" s="26"/>
      <c r="D13" s="105"/>
      <c r="E13" s="106"/>
      <c r="F13" s="25"/>
      <c r="G13" s="26"/>
      <c r="H13" s="26"/>
      <c r="I13" s="27"/>
    </row>
    <row r="14" spans="2:10" x14ac:dyDescent="0.3">
      <c r="B14" s="99" t="s">
        <v>39</v>
      </c>
      <c r="C14" s="100"/>
      <c r="D14" s="100"/>
      <c r="E14" s="100"/>
      <c r="F14" s="100"/>
      <c r="G14" s="100"/>
      <c r="H14" s="101"/>
      <c r="I14" s="32">
        <f>SUM(I11:I13)</f>
        <v>0</v>
      </c>
    </row>
    <row r="15" spans="2:10" ht="15.6" x14ac:dyDescent="0.3">
      <c r="B15" s="102" t="s">
        <v>42</v>
      </c>
      <c r="C15" s="103"/>
      <c r="D15" s="103"/>
      <c r="E15" s="103"/>
      <c r="F15" s="103"/>
      <c r="G15" s="103"/>
      <c r="H15" s="104"/>
      <c r="I15" s="33">
        <v>0</v>
      </c>
    </row>
    <row r="16" spans="2:10" x14ac:dyDescent="0.3">
      <c r="B16" s="22"/>
      <c r="C16" s="22"/>
      <c r="D16" s="23"/>
      <c r="E16" s="23"/>
      <c r="F16" s="23"/>
      <c r="G16" s="23"/>
      <c r="H16" s="23"/>
      <c r="I16" s="24"/>
    </row>
    <row r="17" spans="2:9" x14ac:dyDescent="0.3">
      <c r="B17" s="15"/>
      <c r="C17" s="15"/>
      <c r="D17" s="15"/>
      <c r="E17" s="15"/>
      <c r="F17" s="15"/>
      <c r="G17" s="15"/>
      <c r="H17" s="15"/>
      <c r="I17" s="15"/>
    </row>
    <row r="18" spans="2:9" ht="29.25" customHeight="1" x14ac:dyDescent="0.3">
      <c r="B18" s="90"/>
      <c r="C18" s="90"/>
      <c r="D18" s="90"/>
      <c r="E18" s="90"/>
      <c r="F18" s="90"/>
      <c r="G18" s="90"/>
      <c r="H18" s="90"/>
      <c r="I18" s="90"/>
    </row>
    <row r="19" spans="2:9" ht="14.4" x14ac:dyDescent="0.3">
      <c r="B19" s="46"/>
      <c r="C19" s="46"/>
      <c r="D19" s="46"/>
      <c r="E19" s="46"/>
    </row>
    <row r="20" spans="2:9" ht="14.4" x14ac:dyDescent="0.3">
      <c r="B20" s="47"/>
      <c r="C20" s="47"/>
      <c r="D20" s="47"/>
      <c r="E20" s="47"/>
      <c r="G20" s="47"/>
      <c r="H20" s="47"/>
      <c r="I20" s="47"/>
    </row>
  </sheetData>
  <mergeCells count="17">
    <mergeCell ref="B14:H14"/>
    <mergeCell ref="B19:E19"/>
    <mergeCell ref="B20:E20"/>
    <mergeCell ref="G20:I20"/>
    <mergeCell ref="B8:B9"/>
    <mergeCell ref="C8:C9"/>
    <mergeCell ref="D8:E9"/>
    <mergeCell ref="F8:F9"/>
    <mergeCell ref="G8:G9"/>
    <mergeCell ref="H8:H9"/>
    <mergeCell ref="I8:I9"/>
    <mergeCell ref="B18:I18"/>
    <mergeCell ref="B15:H15"/>
    <mergeCell ref="B10:I10"/>
    <mergeCell ref="D11:E11"/>
    <mergeCell ref="D12:E12"/>
    <mergeCell ref="D13:E13"/>
  </mergeCells>
  <pageMargins left="0.31496062992125984" right="0.31496062992125984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 ФРУНЗЕ 13</vt:lpstr>
      <vt:lpstr>СОДЕРЖАНИЕ ЖИЛЬЯ</vt:lpstr>
      <vt:lpstr>РЕМОНТ ЖИЛЬЯ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</cp:lastModifiedBy>
  <cp:lastPrinted>2022-03-25T20:12:19Z</cp:lastPrinted>
  <dcterms:created xsi:type="dcterms:W3CDTF">2015-06-05T18:19:34Z</dcterms:created>
  <dcterms:modified xsi:type="dcterms:W3CDTF">2022-03-29T19:08:23Z</dcterms:modified>
</cp:coreProperties>
</file>